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Załącznik nr 3 do SIWZ" sheetId="1" r:id="rId1"/>
    <sheet name="Arkusz1" sheetId="2" r:id="rId2"/>
  </sheets>
  <definedNames>
    <definedName name="_xlnm.Print_Area" localSheetId="0">'Załącznik nr 3 do SIWZ'!$A$2:$D$31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<sst xmlns="http://schemas.openxmlformats.org/spreadsheetml/2006/main" count="49" uniqueCount="42">
  <si>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lp.</t>
  </si>
  <si>
    <t>opis elementu formuły</t>
  </si>
  <si>
    <t>jednostka</t>
  </si>
  <si>
    <t>wartość</t>
  </si>
  <si>
    <t>gęstość paliwa [do obliczenia ceny oferty]</t>
  </si>
  <si>
    <t>ciepło spalania [do obliczenia ceny oferty]</t>
  </si>
  <si>
    <t>cena A [cena giełdowa]</t>
  </si>
  <si>
    <r>
      <t>zł/Nm</t>
    </r>
    <r>
      <rPr>
        <vertAlign val="superscript"/>
        <sz val="11"/>
        <color theme="1"/>
        <rFont val="Tahoma"/>
        <family val="2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</si>
  <si>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</si>
  <si>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</si>
  <si>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</si>
  <si>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</si>
  <si>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</rPr>
      <t>3</t>
    </r>
  </si>
  <si>
    <t>opłata paliwowa wg  Rozporządzenia MIiB</t>
  </si>
  <si>
    <t>zł/Mg</t>
  </si>
  <si>
    <t>cena C [koszty + marża]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</si>
  <si>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</si>
  <si>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</si>
  <si>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</si>
  <si>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</si>
  <si>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</si>
  <si>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</si>
  <si>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</si>
  <si>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</rPr>
      <t>cena jednostkowa brutto</t>
    </r>
    <r>
      <rPr>
        <sz val="11"/>
        <color theme="1"/>
        <rFont val="Tahoma"/>
        <family val="2"/>
      </rPr>
      <t xml:space="preserve"> [12 + 12*13]</t>
    </r>
  </si>
  <si>
    <r>
      <rPr>
        <b/>
        <sz val="10"/>
        <color theme="1"/>
        <rFont val="Tahoma"/>
        <family val="2"/>
      </rPr>
      <t>CENA OFERTY</t>
    </r>
    <r>
      <rPr>
        <sz val="10"/>
        <color theme="1"/>
        <rFont val="Tahoma"/>
        <family val="2"/>
      </rPr>
      <t xml:space="preserve"> brutto [15 x14 ] </t>
    </r>
  </si>
  <si>
    <t>ilość kupowanego paliwa w ciągu 10 lat</t>
  </si>
  <si>
    <t>FORMULARZ KALKULACYJNY</t>
  </si>
  <si>
    <r>
      <t>Mg/Nm</t>
    </r>
    <r>
      <rPr>
        <vertAlign val="superscript"/>
        <sz val="11"/>
        <color theme="1"/>
        <rFont val="Tahoma"/>
        <family val="2"/>
      </rPr>
      <t>3</t>
    </r>
  </si>
  <si>
    <t>MWh/Mg</t>
  </si>
  <si>
    <t>opłata paliwowa do obliczenia ceny [1 x 8 ]</t>
  </si>
  <si>
    <t>3a</t>
  </si>
  <si>
    <t>EUR/PLN</t>
  </si>
  <si>
    <t xml:space="preserve">cena jednostkowa netto = cena A + cena B + cena C </t>
  </si>
  <si>
    <t>EUR/MWh</t>
  </si>
  <si>
    <r>
      <t xml:space="preserve">formularz służy </t>
    </r>
    <r>
      <rPr>
        <b/>
        <sz val="11"/>
        <color theme="1"/>
        <rFont val="Tahoma"/>
        <family val="2"/>
      </rPr>
      <t>jedynie do obliczenia ceny oferty</t>
    </r>
    <r>
      <rPr>
        <sz val="11"/>
        <color theme="1"/>
        <rFont val="Tahoma"/>
        <family val="2"/>
      </rPr>
      <t xml:space="preserve"> (dla porównania ofert) - nie do rozliczeń dostawy paliwa</t>
    </r>
  </si>
  <si>
    <t>3b</t>
  </si>
  <si>
    <t>stała w okresie umowy opłata relokacyjna</t>
  </si>
  <si>
    <r>
      <t>cena [(3+3a) x 3b</t>
    </r>
    <r>
      <rPr>
        <sz val="11"/>
        <color rgb="FFFF0000"/>
        <rFont val="Tahoma"/>
        <family val="2"/>
      </rPr>
      <t xml:space="preserve"> </t>
    </r>
    <r>
      <rPr>
        <sz val="11"/>
        <color theme="1"/>
        <rFont val="Tahoma"/>
        <family val="2"/>
      </rPr>
      <t xml:space="preserve">x 2 x 1] </t>
    </r>
  </si>
  <si>
    <t>wszystkie koszty poza pozycją nr 4 i 10 tabeli +marża dostawcy (składnik stały w okresie umowy - rocznie waloryzowany)</t>
  </si>
  <si>
    <r>
      <t xml:space="preserve">TTF – średnia arytmetyczna z cen rozliczeniowych kontraktu miesięcznego na gaz ziemny ICE Endex Dutch TTF Daily Natural Gas Future, z dostawą w miesiącu kalendarzowym na który wyznaczana jest cena z formuły, notowanego na rynku terminowym towarowym giełdy ICE. Średnią oblicza się dla notowań dostępnych w okresie: od ostatniego dnia miesiąca kalendarzowego odległego od miesiąca dostawy o 2 miesiące do przedostatniego dnia miesiąca kalendarzowego poprzedzającego miesiąc dostawy, wyrażona w EUR/MWh </t>
    </r>
    <r>
      <rPr>
        <b/>
        <sz val="11"/>
        <color rgb="FFFF0000"/>
        <rFont val="Tahoma"/>
        <family val="2"/>
      </rPr>
      <t>(DANE ZA CZERWIEC 2020 R).</t>
    </r>
  </si>
  <si>
    <r>
      <t xml:space="preserve">średni kurs EUR/PLN dla miesiąca poprzedzającego miesiąc dostawy. Notowania kursu Narodowego Banku Polskiego </t>
    </r>
    <r>
      <rPr>
        <b/>
        <sz val="11"/>
        <color rgb="FFFF0000"/>
        <rFont val="Tahoma"/>
        <family val="2"/>
      </rPr>
      <t>(DANE ZA CZERWIEC 2020 R.)</t>
    </r>
  </si>
  <si>
    <t>Załącznik do formularza ofertowego zmodyfikowany 25.06.2020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</si>
</sst>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00\ _z_ł_-;\-* #,##0.0000\ _z_ł_-;_-* &quot;-&quot;????\ _z_ł_-;_-@_-"/>
    <numFmt numFmtId="166" formatCode="0.00000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0" borderId="12" xfId="2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1" applyFont="1" applyBorder="1"/>
    <xf numFmtId="0" fontId="2" fillId="0" borderId="0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4" fontId="4" fillId="3" borderId="17" xfId="21" applyFont="1" applyFill="1" applyBorder="1"/>
    <xf numFmtId="165" fontId="0" fillId="0" borderId="0" xfId="0" applyNumberFormat="1"/>
    <xf numFmtId="0" fontId="2" fillId="0" borderId="11" xfId="0" applyFont="1" applyBorder="1"/>
    <xf numFmtId="9" fontId="2" fillId="0" borderId="6" xfId="22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 vertical="center"/>
    </xf>
    <xf numFmtId="43" fontId="0" fillId="0" borderId="0" xfId="20" applyFont="1"/>
    <xf numFmtId="0" fontId="8" fillId="5" borderId="14" xfId="0" applyFont="1" applyFill="1" applyBorder="1"/>
    <xf numFmtId="0" fontId="4" fillId="5" borderId="14" xfId="0" applyFont="1" applyFill="1" applyBorder="1" applyAlignment="1">
      <alignment horizontal="right" vertical="center"/>
    </xf>
    <xf numFmtId="4" fontId="4" fillId="5" borderId="18" xfId="0" applyNumberFormat="1" applyFont="1" applyFill="1" applyBorder="1"/>
    <xf numFmtId="0" fontId="2" fillId="0" borderId="11" xfId="0" applyFont="1" applyBorder="1" applyAlignment="1">
      <alignment horizontal="left" wrapText="1"/>
    </xf>
    <xf numFmtId="0" fontId="10" fillId="0" borderId="0" xfId="0" applyFont="1"/>
    <xf numFmtId="166" fontId="2" fillId="0" borderId="6" xfId="0" applyNumberFormat="1" applyFont="1" applyBorder="1"/>
    <xf numFmtId="44" fontId="4" fillId="3" borderId="18" xfId="21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44" fontId="4" fillId="0" borderId="21" xfId="21" applyFont="1" applyFill="1" applyBorder="1"/>
    <xf numFmtId="44" fontId="2" fillId="0" borderId="9" xfId="21" applyNumberFormat="1" applyFont="1" applyBorder="1"/>
    <xf numFmtId="0" fontId="2" fillId="0" borderId="16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4" fontId="2" fillId="0" borderId="5" xfId="21" applyFont="1" applyBorder="1" applyAlignment="1">
      <alignment horizontal="center" vertical="center"/>
    </xf>
    <xf numFmtId="44" fontId="4" fillId="3" borderId="12" xfId="21" applyFont="1" applyFill="1" applyBorder="1"/>
    <xf numFmtId="44" fontId="4" fillId="4" borderId="6" xfId="21" applyFont="1" applyFill="1" applyBorder="1"/>
    <xf numFmtId="167" fontId="2" fillId="0" borderId="12" xfId="21" applyNumberFormat="1" applyFont="1" applyBorder="1" applyAlignment="1">
      <alignment horizontal="center" vertical="center"/>
    </xf>
    <xf numFmtId="3" fontId="12" fillId="0" borderId="6" xfId="0" applyNumberFormat="1" applyFont="1" applyBorder="1"/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 horizontal="right" wrapText="1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1"/>
  <sheetViews>
    <sheetView tabSelected="1" workbookViewId="0" topLeftCell="A14">
      <selection activeCell="A1" sqref="A1:D33"/>
    </sheetView>
  </sheetViews>
  <sheetFormatPr defaultColWidth="9.140625" defaultRowHeight="15"/>
  <cols>
    <col min="1" max="1" width="5.00390625" style="0" customWidth="1"/>
    <col min="2" max="2" width="70.140625" style="0" customWidth="1"/>
    <col min="3" max="3" width="11.421875" style="0" customWidth="1"/>
    <col min="4" max="4" width="16.140625" style="0" bestFit="1" customWidth="1"/>
    <col min="5" max="5" width="10.28125" style="0" customWidth="1"/>
    <col min="7" max="7" width="14.8515625" style="0" customWidth="1"/>
  </cols>
  <sheetData>
    <row r="1" spans="1:4" ht="15.75">
      <c r="A1" s="64" t="s">
        <v>41</v>
      </c>
      <c r="B1" s="64"/>
      <c r="C1" s="64"/>
      <c r="D1" s="64"/>
    </row>
    <row r="2" spans="1:4" ht="18">
      <c r="A2" s="1"/>
      <c r="B2" s="2" t="s">
        <v>26</v>
      </c>
      <c r="C2" s="3"/>
      <c r="D2" s="4"/>
    </row>
    <row r="3" spans="1:38" ht="15">
      <c r="A3" s="5" t="s">
        <v>34</v>
      </c>
      <c r="C3" s="1"/>
      <c r="D3" s="1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ht="15.75" thickBot="1">
      <c r="A4" s="1"/>
      <c r="B4" s="6"/>
      <c r="C4" s="6"/>
      <c r="D4" s="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">
      <c r="A5" s="8" t="s">
        <v>0</v>
      </c>
      <c r="B5" s="9" t="s">
        <v>1</v>
      </c>
      <c r="C5" s="9" t="s">
        <v>2</v>
      </c>
      <c r="D5" s="10" t="s">
        <v>3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.75">
      <c r="A6" s="11">
        <v>1</v>
      </c>
      <c r="B6" s="12" t="s">
        <v>4</v>
      </c>
      <c r="C6" s="13" t="s">
        <v>27</v>
      </c>
      <c r="D6" s="46">
        <f>0.75/1000</f>
        <v>0.00075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5.75" thickBot="1">
      <c r="A7" s="15">
        <v>2</v>
      </c>
      <c r="B7" s="16" t="s">
        <v>5</v>
      </c>
      <c r="C7" s="17" t="s">
        <v>28</v>
      </c>
      <c r="D7" s="18">
        <v>15.2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15.75" thickBot="1">
      <c r="A8" s="65" t="s">
        <v>6</v>
      </c>
      <c r="B8" s="66"/>
      <c r="C8" s="66"/>
      <c r="D8" s="6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28.25">
      <c r="A9" s="19">
        <v>3</v>
      </c>
      <c r="B9" s="20" t="s">
        <v>39</v>
      </c>
      <c r="C9" s="21" t="s">
        <v>33</v>
      </c>
      <c r="D9" s="59"/>
      <c r="E9" s="23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">
      <c r="A10" s="54" t="s">
        <v>30</v>
      </c>
      <c r="B10" s="55" t="s">
        <v>36</v>
      </c>
      <c r="C10" s="29" t="s">
        <v>33</v>
      </c>
      <c r="D10" s="59"/>
      <c r="E10" s="2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42.75">
      <c r="A11" s="54" t="s">
        <v>35</v>
      </c>
      <c r="B11" s="55" t="s">
        <v>40</v>
      </c>
      <c r="C11" s="29" t="s">
        <v>31</v>
      </c>
      <c r="D11" s="56"/>
      <c r="E11" s="2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6.5" thickBot="1">
      <c r="A12" s="24">
        <v>4</v>
      </c>
      <c r="B12" s="25" t="s">
        <v>37</v>
      </c>
      <c r="C12" s="26" t="s">
        <v>7</v>
      </c>
      <c r="D12" s="47">
        <f>D11*(D9+D10)*D6*D7</f>
        <v>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5.75" thickBot="1">
      <c r="A13" s="48"/>
      <c r="B13" s="49"/>
      <c r="C13" s="50"/>
      <c r="D13" s="5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15.75" thickBot="1">
      <c r="A14" s="65" t="s">
        <v>8</v>
      </c>
      <c r="B14" s="66"/>
      <c r="C14" s="66"/>
      <c r="D14" s="6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ht="29.25">
      <c r="A15" s="19">
        <v>5</v>
      </c>
      <c r="B15" s="44" t="s">
        <v>9</v>
      </c>
      <c r="C15" s="21" t="s">
        <v>10</v>
      </c>
      <c r="D15" s="2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.75">
      <c r="A16" s="27">
        <v>6</v>
      </c>
      <c r="B16" s="28" t="s">
        <v>11</v>
      </c>
      <c r="C16" s="29" t="s">
        <v>12</v>
      </c>
      <c r="D16" s="14">
        <v>31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.75">
      <c r="A17" s="27">
        <v>7</v>
      </c>
      <c r="B17" s="12" t="s">
        <v>20</v>
      </c>
      <c r="C17" s="29" t="s">
        <v>7</v>
      </c>
      <c r="D17" s="30">
        <f>D15*D16/1000</f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">
      <c r="A18" s="27">
        <v>8</v>
      </c>
      <c r="B18" s="31" t="s">
        <v>13</v>
      </c>
      <c r="C18" s="29" t="s">
        <v>14</v>
      </c>
      <c r="D18" s="30">
        <v>187.55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5.75">
      <c r="A19" s="27">
        <v>9</v>
      </c>
      <c r="B19" s="12" t="s">
        <v>29</v>
      </c>
      <c r="C19" s="29" t="s">
        <v>7</v>
      </c>
      <c r="D19" s="52">
        <f>D18*D6</f>
        <v>0.14066250000000002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16.5" thickBot="1">
      <c r="A20" s="24">
        <v>10</v>
      </c>
      <c r="B20" s="25" t="s">
        <v>21</v>
      </c>
      <c r="C20" s="26" t="s">
        <v>7</v>
      </c>
      <c r="D20" s="47">
        <f>D17+D19</f>
        <v>0.14066250000000002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ht="15.75" thickBot="1">
      <c r="A21" s="48"/>
      <c r="B21" s="49"/>
      <c r="C21" s="50"/>
      <c r="D21" s="51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5.75" thickBot="1">
      <c r="A22" s="65" t="s">
        <v>15</v>
      </c>
      <c r="B22" s="66"/>
      <c r="C22" s="66"/>
      <c r="D22" s="6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30.75" customHeight="1" thickBot="1">
      <c r="A23" s="32">
        <v>11</v>
      </c>
      <c r="B23" s="53" t="s">
        <v>38</v>
      </c>
      <c r="C23" s="33" t="s">
        <v>7</v>
      </c>
      <c r="D23" s="34"/>
      <c r="E23" s="3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5.75" thickBot="1">
      <c r="A24" s="48"/>
      <c r="B24" s="49"/>
      <c r="C24" s="50"/>
      <c r="D24" s="51"/>
      <c r="E24" s="3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ht="15.75" thickBot="1">
      <c r="A25" s="65" t="s">
        <v>32</v>
      </c>
      <c r="B25" s="66"/>
      <c r="C25" s="66"/>
      <c r="D25" s="6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ht="15.75">
      <c r="A26" s="19">
        <v>12</v>
      </c>
      <c r="B26" s="36" t="s">
        <v>22</v>
      </c>
      <c r="C26" s="21" t="s">
        <v>7</v>
      </c>
      <c r="D26" s="57">
        <f>D12+D20+D23</f>
        <v>0.14066250000000002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15">
      <c r="A27" s="27">
        <v>13</v>
      </c>
      <c r="B27" s="12" t="s">
        <v>16</v>
      </c>
      <c r="C27" s="29" t="s">
        <v>17</v>
      </c>
      <c r="D27" s="37">
        <v>0.23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ht="15.75">
      <c r="A28" s="27">
        <v>14</v>
      </c>
      <c r="B28" s="38" t="s">
        <v>23</v>
      </c>
      <c r="C28" s="39" t="s">
        <v>7</v>
      </c>
      <c r="D28" s="58">
        <f>D26*(100%+D27)</f>
        <v>0.17301487500000004</v>
      </c>
      <c r="E28" s="40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15">
      <c r="A29" s="27"/>
      <c r="B29" s="61"/>
      <c r="C29" s="62"/>
      <c r="D29" s="63"/>
      <c r="E29" s="40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15.75">
      <c r="A30" s="27">
        <v>15</v>
      </c>
      <c r="B30" s="12" t="s">
        <v>25</v>
      </c>
      <c r="C30" s="29" t="s">
        <v>18</v>
      </c>
      <c r="D30" s="60">
        <v>5000000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ht="15.75" thickBot="1">
      <c r="A31" s="24">
        <v>16</v>
      </c>
      <c r="B31" s="41" t="s">
        <v>24</v>
      </c>
      <c r="C31" s="42" t="s">
        <v>19</v>
      </c>
      <c r="D31" s="43">
        <f>D30*D28</f>
        <v>865074.3750000002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6:38" ht="15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1:38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1:38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38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38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1:38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1:38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1:38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1:38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1:38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1:38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1:38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1:38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1:38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1:38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1:38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1:38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1:38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1:38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1:38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1:38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1:38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1:38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1:38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1:38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6:38" ht="1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6:38" ht="15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6:38" ht="15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</row>
    <row r="107" spans="6:38" ht="15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</row>
    <row r="108" spans="6:38" ht="15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</row>
    <row r="109" spans="6:38" ht="15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</row>
    <row r="110" spans="6:38" ht="15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</row>
    <row r="111" spans="6:38" ht="15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</row>
  </sheetData>
  <mergeCells count="6">
    <mergeCell ref="B29:D29"/>
    <mergeCell ref="A1:D1"/>
    <mergeCell ref="A8:D8"/>
    <mergeCell ref="A14:D14"/>
    <mergeCell ref="A22:D22"/>
    <mergeCell ref="A25:D2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Bujacz</dc:creator>
  <cp:keywords/>
  <dc:description/>
  <cp:lastModifiedBy>Dorota Zwolińska</cp:lastModifiedBy>
  <cp:lastPrinted>2020-06-25T05:13:50Z</cp:lastPrinted>
  <dcterms:created xsi:type="dcterms:W3CDTF">2018-05-18T12:29:44Z</dcterms:created>
  <dcterms:modified xsi:type="dcterms:W3CDTF">2020-06-25T05:14:22Z</dcterms:modified>
  <cp:category/>
  <cp:version/>
  <cp:contentType/>
  <cp:contentStatus/>
</cp:coreProperties>
</file>